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'Дох_ЗФ'!$A$1:$E$41</definedName>
  </definedNames>
  <calcPr fullCalcOnLoad="1"/>
</workbook>
</file>

<file path=xl/sharedStrings.xml><?xml version="1.0" encoding="utf-8"?>
<sst xmlns="http://schemas.openxmlformats.org/spreadsheetml/2006/main" count="100" uniqueCount="99">
  <si>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</si>
  <si>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</si>
  <si>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</si>
  <si>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</si>
  <si>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</si>
  <si>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</si>
  <si>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</si>
  <si>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</si>
  <si>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</si>
  <si>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</si>
  <si>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</si>
  <si>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</si>
  <si>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</si>
  <si>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</si>
  <si>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</si>
  <si>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</si>
  <si>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</si>
  <si>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</si>
  <si>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</si>
  <si>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</si>
  <si>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</si>
  <si>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</si>
  <si>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</si>
  <si>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</si>
  <si>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</si>
  <si>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</si>
  <si>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</si>
  <si>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</si>
  <si>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</si>
  <si>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</si>
  <si>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</si>
  <si>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</si>
  <si>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</si>
  <si>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</si>
  <si>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</si>
  <si>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</si>
  <si>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</si>
  <si>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</si>
  <si>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</si>
  <si>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</si>
  <si>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</si>
  <si>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</si>
  <si>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</si>
  <si>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Державне мито  </t>
  </si>
  <si>
    <t>Офіційні трансферти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</si>
  <si>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</si>
  <si>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</si>
  <si>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</si>
  <si>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</si>
  <si>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</si>
  <si>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</si>
  <si>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Інші субвенції  з обласного бюджету</t>
  </si>
  <si>
    <t>Інші розрахунки (передані з бюджету розвитку до загального фонду)</t>
  </si>
  <si>
    <t>Транспортний податок з фізичних осіб</t>
  </si>
  <si>
    <t>Інші субвенції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</si>
  <si>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</si>
  <si>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</si>
  <si>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</si>
  <si>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</si>
  <si>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</si>
  <si>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</si>
  <si>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</si>
  <si>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</si>
  <si>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</si>
  <si>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</si>
  <si>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</si>
  <si>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</si>
  <si>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</si>
  <si>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</si>
  <si>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</si>
  <si>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</si>
  <si>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</si>
  <si>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</si>
  <si>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</si>
  <si>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</si>
  <si>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</si>
  <si>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</si>
  <si>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Виконання  до бюдж.     призначень (%)</t>
  </si>
  <si>
    <t xml:space="preserve">Плата за надання адміністративних послуг </t>
  </si>
  <si>
    <t>Податок на нерухоме майно( юридичні особи)</t>
  </si>
  <si>
    <t>Податок на нерухоме майно (фізичні особи)</t>
  </si>
  <si>
    <t xml:space="preserve">Акцизний податок </t>
  </si>
  <si>
    <t>Субвенція з ДБ на соціально-економічний розвиток</t>
  </si>
  <si>
    <t xml:space="preserve">Всього </t>
  </si>
  <si>
    <t>Податок на майно всьго, в тому числі:</t>
  </si>
  <si>
    <t>Уточнені бюджетні призн.2018 року  (тис.грн.)</t>
  </si>
  <si>
    <t>Єдиний податок, всього  </t>
  </si>
  <si>
    <t>Уточнений  план на2018  рік (тис.грн.)</t>
  </si>
  <si>
    <t>Виконання до уточненого  плану на рік (%)</t>
  </si>
  <si>
    <t>Cубвенція з місцевого бюджету на здійснення  заходів соціально-економічного  розвитку окремих територій за рахунок залишку коштів відповідної субвенції з державного бюджету , що утворився на кінець 2017 року</t>
  </si>
  <si>
    <t>Виконано   за   2018 р. (тис.грн.)</t>
  </si>
  <si>
    <t>Виконання місцевих бюджетів Ніжинського району за  2018 рік</t>
  </si>
  <si>
    <t>Виконано за       2018рік (тис.грн.)</t>
  </si>
  <si>
    <t>Інші надходження</t>
  </si>
  <si>
    <t>Дотації, всього  </t>
  </si>
  <si>
    <t>в тому числі базова дотація</t>
  </si>
  <si>
    <t>додаткова дотація</t>
  </si>
  <si>
    <t>стабілізаційна дотація</t>
  </si>
  <si>
    <t>Субвенція з ДБ(пільги, дитячі)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</si>
</sst>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  <numFmt numFmtId="208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192" fontId="7" fillId="0" borderId="15" xfId="0" applyNumberFormat="1" applyFont="1" applyFill="1" applyBorder="1" applyAlignment="1" applyProtection="1">
      <alignment horizontal="right" vertical="top" wrapText="1"/>
      <protection hidden="1"/>
    </xf>
    <xf numFmtId="192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192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9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0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7" fillId="33" borderId="13" xfId="0" applyNumberFormat="1" applyFont="1" applyFill="1" applyBorder="1" applyAlignment="1">
      <alignment horizontal="right" vertical="center"/>
    </xf>
    <xf numFmtId="188" fontId="6" fillId="0" borderId="26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90" fontId="6" fillId="0" borderId="27" xfId="0" applyNumberFormat="1" applyFont="1" applyBorder="1" applyAlignment="1">
      <alignment horizontal="right"/>
    </xf>
    <xf numFmtId="190" fontId="6" fillId="0" borderId="28" xfId="0" applyNumberFormat="1" applyFont="1" applyBorder="1" applyAlignment="1">
      <alignment horizontal="right"/>
    </xf>
    <xf numFmtId="190" fontId="6" fillId="0" borderId="29" xfId="0" applyNumberFormat="1" applyFont="1" applyBorder="1" applyAlignment="1">
      <alignment horizontal="right"/>
    </xf>
    <xf numFmtId="190" fontId="6" fillId="0" borderId="30" xfId="0" applyNumberFormat="1" applyFont="1" applyBorder="1" applyAlignment="1">
      <alignment horizontal="right"/>
    </xf>
    <xf numFmtId="190" fontId="7" fillId="0" borderId="28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190" fontId="7" fillId="0" borderId="30" xfId="0" applyNumberFormat="1" applyFont="1" applyBorder="1" applyAlignment="1">
      <alignment horizontal="right"/>
    </xf>
    <xf numFmtId="190" fontId="7" fillId="0" borderId="10" xfId="0" applyNumberFormat="1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/>
    </xf>
    <xf numFmtId="190" fontId="6" fillId="0" borderId="23" xfId="0" applyNumberFormat="1" applyFont="1" applyFill="1" applyBorder="1" applyAlignment="1">
      <alignment horizontal="right"/>
    </xf>
    <xf numFmtId="190" fontId="7" fillId="33" borderId="10" xfId="0" applyNumberFormat="1" applyFont="1" applyFill="1" applyBorder="1" applyAlignment="1">
      <alignment horizontal="right" vertical="center"/>
    </xf>
    <xf numFmtId="190" fontId="7" fillId="0" borderId="20" xfId="0" applyNumberFormat="1" applyFont="1" applyFill="1" applyBorder="1" applyAlignment="1" applyProtection="1">
      <alignment horizontal="right" wrapText="1"/>
      <protection hidden="1"/>
    </xf>
    <xf numFmtId="190" fontId="6" fillId="0" borderId="20" xfId="0" applyNumberFormat="1" applyFont="1" applyFill="1" applyBorder="1" applyAlignment="1">
      <alignment horizontal="right"/>
    </xf>
    <xf numFmtId="190" fontId="7" fillId="0" borderId="23" xfId="0" applyNumberFormat="1" applyFont="1" applyFill="1" applyBorder="1" applyAlignment="1">
      <alignment horizontal="right"/>
    </xf>
    <xf numFmtId="190" fontId="6" fillId="0" borderId="21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88" fontId="15" fillId="0" borderId="20" xfId="53" applyNumberFormat="1" applyFont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0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08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88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188" fontId="17" fillId="0" borderId="20" xfId="53" applyNumberFormat="1" applyFont="1" applyBorder="1">
      <alignment/>
      <protection/>
    </xf>
    <xf numFmtId="190" fontId="5" fillId="0" borderId="20" xfId="0" applyNumberFormat="1" applyFont="1" applyFill="1" applyBorder="1" applyAlignment="1">
      <alignment horizontal="right" wrapText="1" shrinkToFit="1"/>
    </xf>
    <xf numFmtId="188" fontId="17" fillId="34" borderId="20" xfId="53" applyNumberFormat="1" applyFont="1" applyFill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Zeros="0" view="pageBreakPreview" zoomScale="75" zoomScaleNormal="75" zoomScaleSheetLayoutView="75" zoomScalePageLayoutView="0" workbookViewId="0" topLeftCell="A1">
      <pane ySplit="3" topLeftCell="A19" activePane="bottomLeft" state="frozen"/>
      <selection pane="topLeft" activeCell="A1" sqref="A1"/>
      <selection pane="bottomLeft" activeCell="C40" sqref="C40:E40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7" t="s">
        <v>91</v>
      </c>
      <c r="B1" s="97"/>
      <c r="C1" s="97"/>
      <c r="D1" s="97"/>
      <c r="E1" s="97"/>
    </row>
    <row r="2" spans="1:5" s="27" customFormat="1" ht="67.5" customHeight="1" thickBot="1">
      <c r="A2" s="25" t="s">
        <v>4</v>
      </c>
      <c r="B2" s="26" t="s">
        <v>3</v>
      </c>
      <c r="C2" s="1" t="s">
        <v>85</v>
      </c>
      <c r="D2" s="1" t="s">
        <v>92</v>
      </c>
      <c r="E2" s="7" t="s">
        <v>77</v>
      </c>
    </row>
    <row r="3" spans="1:5" s="42" customFormat="1" ht="22.5" customHeight="1" thickBot="1">
      <c r="A3" s="51"/>
      <c r="B3" s="54" t="s">
        <v>25</v>
      </c>
      <c r="C3" s="52"/>
      <c r="D3" s="52"/>
      <c r="E3" s="81"/>
    </row>
    <row r="4" spans="1:5" s="19" customFormat="1" ht="21.75" customHeight="1">
      <c r="A4" s="93">
        <v>10000000</v>
      </c>
      <c r="B4" s="93" t="s">
        <v>31</v>
      </c>
      <c r="C4" s="94">
        <v>50202.9</v>
      </c>
      <c r="D4" s="94">
        <v>54145.1</v>
      </c>
      <c r="E4" s="95">
        <f>+D4/C4*100</f>
        <v>107.85253441534253</v>
      </c>
    </row>
    <row r="5" spans="1:5" s="18" customFormat="1" ht="18">
      <c r="A5" s="77">
        <v>11010000</v>
      </c>
      <c r="B5" s="77" t="s">
        <v>32</v>
      </c>
      <c r="C5" s="80">
        <v>21058</v>
      </c>
      <c r="D5" s="80">
        <v>20611.9</v>
      </c>
      <c r="E5" s="82">
        <f>+D5/C5*100</f>
        <v>97.8815652008738</v>
      </c>
    </row>
    <row r="6" spans="1:5" s="18" customFormat="1" ht="18">
      <c r="A6" s="77">
        <v>11020200</v>
      </c>
      <c r="B6" s="77" t="s">
        <v>33</v>
      </c>
      <c r="C6" s="80">
        <v>0</v>
      </c>
      <c r="D6" s="80">
        <v>1.1</v>
      </c>
      <c r="E6" s="82"/>
    </row>
    <row r="7" spans="1:5" s="18" customFormat="1" ht="16.5" customHeight="1">
      <c r="A7" s="77">
        <v>13010000</v>
      </c>
      <c r="B7" s="77" t="s">
        <v>34</v>
      </c>
      <c r="C7" s="80">
        <v>30.3</v>
      </c>
      <c r="D7" s="80">
        <v>43</v>
      </c>
      <c r="E7" s="82">
        <f aca="true" t="shared" si="0" ref="E7:E16">+D7/C7*100</f>
        <v>141.91419141914193</v>
      </c>
    </row>
    <row r="8" spans="1:5" s="18" customFormat="1" ht="18">
      <c r="A8" s="77">
        <v>14040000</v>
      </c>
      <c r="B8" s="79" t="s">
        <v>81</v>
      </c>
      <c r="C8" s="80">
        <v>5238.1</v>
      </c>
      <c r="D8" s="80">
        <v>7889.2</v>
      </c>
      <c r="E8" s="82">
        <f t="shared" si="0"/>
        <v>150.61186308012446</v>
      </c>
    </row>
    <row r="9" spans="1:5" s="18" customFormat="1" ht="21" customHeight="1">
      <c r="A9" s="77">
        <v>18010000</v>
      </c>
      <c r="B9" s="79" t="s">
        <v>84</v>
      </c>
      <c r="C9" s="80">
        <v>11831.4</v>
      </c>
      <c r="D9" s="80">
        <v>12966.3</v>
      </c>
      <c r="E9" s="82">
        <f t="shared" si="0"/>
        <v>109.59227141335768</v>
      </c>
    </row>
    <row r="10" spans="1:5" s="18" customFormat="1" ht="18">
      <c r="A10" s="77">
        <v>18010100</v>
      </c>
      <c r="B10" s="79" t="s">
        <v>79</v>
      </c>
      <c r="C10" s="80">
        <v>247.6</v>
      </c>
      <c r="D10" s="80">
        <v>324.9</v>
      </c>
      <c r="E10" s="82">
        <f t="shared" si="0"/>
        <v>131.21970920840064</v>
      </c>
    </row>
    <row r="11" spans="1:5" s="18" customFormat="1" ht="18">
      <c r="A11" s="77">
        <v>18010400</v>
      </c>
      <c r="B11" s="79" t="s">
        <v>80</v>
      </c>
      <c r="C11" s="80">
        <v>109.9</v>
      </c>
      <c r="D11" s="80">
        <v>90.5</v>
      </c>
      <c r="E11" s="82">
        <f t="shared" si="0"/>
        <v>82.34758871701547</v>
      </c>
    </row>
    <row r="12" spans="1:5" s="19" customFormat="1" ht="24" customHeight="1">
      <c r="A12" s="77">
        <v>18010500</v>
      </c>
      <c r="B12" s="77" t="s">
        <v>35</v>
      </c>
      <c r="C12" s="80">
        <v>455.4</v>
      </c>
      <c r="D12" s="80">
        <v>437.2</v>
      </c>
      <c r="E12" s="82">
        <f t="shared" si="0"/>
        <v>96.00351339481774</v>
      </c>
    </row>
    <row r="13" spans="1:5" s="18" customFormat="1" ht="18.75" customHeight="1">
      <c r="A13" s="77">
        <v>18010600</v>
      </c>
      <c r="B13" s="77" t="s">
        <v>36</v>
      </c>
      <c r="C13" s="80">
        <v>4590.8</v>
      </c>
      <c r="D13" s="80">
        <v>5526.8</v>
      </c>
      <c r="E13" s="82">
        <f t="shared" si="0"/>
        <v>120.38860329354361</v>
      </c>
    </row>
    <row r="14" spans="1:5" s="18" customFormat="1" ht="22.5" customHeight="1">
      <c r="A14" s="77">
        <v>18010700</v>
      </c>
      <c r="B14" s="77" t="s">
        <v>37</v>
      </c>
      <c r="C14" s="80">
        <v>332.4</v>
      </c>
      <c r="D14" s="80">
        <v>385.9</v>
      </c>
      <c r="E14" s="82">
        <f t="shared" si="0"/>
        <v>116.09506618531888</v>
      </c>
    </row>
    <row r="15" spans="1:5" s="18" customFormat="1" ht="16.5" customHeight="1">
      <c r="A15" s="77">
        <v>18010900</v>
      </c>
      <c r="B15" s="77" t="s">
        <v>38</v>
      </c>
      <c r="C15" s="80">
        <v>6045.4</v>
      </c>
      <c r="D15" s="80">
        <v>6169.8</v>
      </c>
      <c r="E15" s="82">
        <f t="shared" si="0"/>
        <v>102.05776292718431</v>
      </c>
    </row>
    <row r="16" spans="1:5" s="18" customFormat="1" ht="16.5" customHeight="1">
      <c r="A16" s="77">
        <v>18011000</v>
      </c>
      <c r="B16" s="79" t="s">
        <v>53</v>
      </c>
      <c r="C16" s="80">
        <v>50</v>
      </c>
      <c r="D16" s="80">
        <v>31.3</v>
      </c>
      <c r="E16" s="82">
        <f t="shared" si="0"/>
        <v>62.6</v>
      </c>
    </row>
    <row r="17" spans="1:5" s="18" customFormat="1" ht="18">
      <c r="A17" s="77">
        <v>18050000</v>
      </c>
      <c r="B17" s="79" t="s">
        <v>86</v>
      </c>
      <c r="C17" s="80">
        <v>12045.1</v>
      </c>
      <c r="D17" s="80">
        <v>12633.5</v>
      </c>
      <c r="E17" s="82">
        <f aca="true" t="shared" si="1" ref="E17:E22">+D17/C17*100</f>
        <v>104.88497397281881</v>
      </c>
    </row>
    <row r="18" spans="1:5" s="18" customFormat="1" ht="21.75" customHeight="1">
      <c r="A18" s="77">
        <v>18050300</v>
      </c>
      <c r="B18" s="77" t="s">
        <v>39</v>
      </c>
      <c r="C18" s="80">
        <v>354.8</v>
      </c>
      <c r="D18" s="80">
        <v>285</v>
      </c>
      <c r="E18" s="82">
        <f t="shared" si="1"/>
        <v>80.32694475760992</v>
      </c>
    </row>
    <row r="19" spans="1:5" s="18" customFormat="1" ht="18">
      <c r="A19" s="77">
        <v>18050400</v>
      </c>
      <c r="B19" s="77" t="s">
        <v>40</v>
      </c>
      <c r="C19" s="80">
        <v>3866.5</v>
      </c>
      <c r="D19" s="80">
        <v>3938.3</v>
      </c>
      <c r="E19" s="82">
        <f t="shared" si="1"/>
        <v>101.8569765938187</v>
      </c>
    </row>
    <row r="20" spans="1:5" s="18" customFormat="1" ht="19.5" customHeight="1">
      <c r="A20" s="77">
        <v>18050500</v>
      </c>
      <c r="B20" s="79" t="s">
        <v>50</v>
      </c>
      <c r="C20" s="80">
        <v>7823.8</v>
      </c>
      <c r="D20" s="80">
        <v>8410.2</v>
      </c>
      <c r="E20" s="82">
        <f t="shared" si="1"/>
        <v>107.49507911756436</v>
      </c>
    </row>
    <row r="21" spans="1:5" s="18" customFormat="1" ht="26.25" customHeight="1">
      <c r="A21" s="93">
        <v>20000000</v>
      </c>
      <c r="B21" s="93" t="s">
        <v>41</v>
      </c>
      <c r="C21" s="94">
        <v>643</v>
      </c>
      <c r="D21" s="94">
        <v>560.6</v>
      </c>
      <c r="E21" s="95">
        <f t="shared" si="1"/>
        <v>87.1850699844479</v>
      </c>
    </row>
    <row r="22" spans="1:5" s="18" customFormat="1" ht="20.25" customHeight="1">
      <c r="A22" s="77">
        <v>21080000</v>
      </c>
      <c r="B22" s="79" t="s">
        <v>93</v>
      </c>
      <c r="C22" s="80">
        <v>84.4</v>
      </c>
      <c r="D22" s="80">
        <v>103.2</v>
      </c>
      <c r="E22" s="82">
        <f t="shared" si="1"/>
        <v>122.27488151658767</v>
      </c>
    </row>
    <row r="23" spans="1:5" s="18" customFormat="1" ht="20.25" customHeight="1">
      <c r="A23" s="77">
        <v>22010000</v>
      </c>
      <c r="B23" s="79" t="s">
        <v>78</v>
      </c>
      <c r="C23" s="80">
        <v>476.3</v>
      </c>
      <c r="D23" s="80">
        <v>363.3</v>
      </c>
      <c r="E23" s="82">
        <f aca="true" t="shared" si="2" ref="E23:E29">+D23/C23*100</f>
        <v>76.27545664497165</v>
      </c>
    </row>
    <row r="24" spans="1:5" s="18" customFormat="1" ht="21.75" customHeight="1">
      <c r="A24" s="77">
        <v>22090000</v>
      </c>
      <c r="B24" s="77" t="s">
        <v>43</v>
      </c>
      <c r="C24" s="80">
        <v>3.2</v>
      </c>
      <c r="D24" s="80">
        <v>9.7</v>
      </c>
      <c r="E24" s="82">
        <f t="shared" si="2"/>
        <v>303.12499999999994</v>
      </c>
    </row>
    <row r="25" spans="1:5" s="18" customFormat="1" ht="18.75" customHeight="1">
      <c r="A25" s="77">
        <v>24060300</v>
      </c>
      <c r="B25" s="77" t="s">
        <v>42</v>
      </c>
      <c r="C25" s="80">
        <v>79.1</v>
      </c>
      <c r="D25" s="80">
        <v>84.5</v>
      </c>
      <c r="E25" s="82">
        <f t="shared" si="2"/>
        <v>106.82680151706701</v>
      </c>
    </row>
    <row r="26" spans="1:6" s="18" customFormat="1" ht="18.75" customHeight="1">
      <c r="A26" s="78"/>
      <c r="B26" s="92" t="s">
        <v>49</v>
      </c>
      <c r="C26" s="96">
        <v>50845.9</v>
      </c>
      <c r="D26" s="96">
        <v>54705.7</v>
      </c>
      <c r="E26" s="95">
        <f>+D26/C26*100</f>
        <v>107.5911725429189</v>
      </c>
      <c r="F26" s="82"/>
    </row>
    <row r="27" spans="1:5" s="42" customFormat="1" ht="34.5" customHeight="1">
      <c r="A27" s="93">
        <v>40000000</v>
      </c>
      <c r="B27" s="93" t="s">
        <v>44</v>
      </c>
      <c r="C27" s="94">
        <f>C28+C33+C34+C35+C37+C38+C39</f>
        <v>212738.3</v>
      </c>
      <c r="D27" s="94">
        <f>D28+D33+D34+D35+D37+D38+D39</f>
        <v>210902.5</v>
      </c>
      <c r="E27" s="95">
        <f t="shared" si="2"/>
        <v>99.13706182666685</v>
      </c>
    </row>
    <row r="28" spans="1:5" ht="18">
      <c r="A28" s="77">
        <v>41020000</v>
      </c>
      <c r="B28" s="79" t="s">
        <v>94</v>
      </c>
      <c r="C28" s="80">
        <v>28421.5</v>
      </c>
      <c r="D28" s="80">
        <v>28421.5</v>
      </c>
      <c r="E28" s="82">
        <f t="shared" si="2"/>
        <v>100</v>
      </c>
    </row>
    <row r="29" spans="1:5" ht="18">
      <c r="A29" s="77">
        <v>41020100</v>
      </c>
      <c r="B29" s="79" t="s">
        <v>95</v>
      </c>
      <c r="C29" s="80">
        <v>8417.6</v>
      </c>
      <c r="D29" s="80">
        <v>8417.6</v>
      </c>
      <c r="E29" s="82">
        <f t="shared" si="2"/>
        <v>100</v>
      </c>
    </row>
    <row r="30" spans="1:5" ht="18">
      <c r="A30" s="77">
        <v>41040200</v>
      </c>
      <c r="B30" s="79" t="s">
        <v>96</v>
      </c>
      <c r="C30" s="80">
        <v>19253.9</v>
      </c>
      <c r="D30" s="80">
        <v>19253.9</v>
      </c>
      <c r="E30" s="82">
        <f>+D30/C30*100</f>
        <v>100</v>
      </c>
    </row>
    <row r="31" spans="1:5" ht="18" customHeight="1" hidden="1">
      <c r="A31" s="77">
        <v>41030000</v>
      </c>
      <c r="B31" s="77" t="s">
        <v>45</v>
      </c>
      <c r="C31" s="80">
        <v>100017.6</v>
      </c>
      <c r="D31" s="80">
        <v>99521.7</v>
      </c>
      <c r="E31" s="82">
        <f aca="true" t="shared" si="3" ref="E31:E40">+D31/C31*100</f>
        <v>99.5041872630417</v>
      </c>
    </row>
    <row r="32" spans="1:5" ht="18" customHeight="1">
      <c r="A32" s="77">
        <v>41040100</v>
      </c>
      <c r="B32" s="79" t="s">
        <v>97</v>
      </c>
      <c r="C32" s="80">
        <v>750</v>
      </c>
      <c r="D32" s="80">
        <v>750</v>
      </c>
      <c r="E32" s="82">
        <f t="shared" si="3"/>
        <v>100</v>
      </c>
    </row>
    <row r="33" spans="1:5" ht="18">
      <c r="A33" s="77">
        <v>41030000</v>
      </c>
      <c r="B33" s="79" t="s">
        <v>98</v>
      </c>
      <c r="C33" s="80">
        <v>110233.7</v>
      </c>
      <c r="D33" s="80">
        <v>109821.2</v>
      </c>
      <c r="E33" s="82">
        <f t="shared" si="3"/>
        <v>99.62579501549888</v>
      </c>
    </row>
    <row r="34" spans="1:5" ht="18">
      <c r="A34" s="77">
        <v>41033900</v>
      </c>
      <c r="B34" s="77" t="s">
        <v>46</v>
      </c>
      <c r="C34" s="80">
        <v>26165.9</v>
      </c>
      <c r="D34" s="80">
        <v>26165.9</v>
      </c>
      <c r="E34" s="82">
        <f t="shared" si="3"/>
        <v>100</v>
      </c>
    </row>
    <row r="35" spans="1:5" ht="18">
      <c r="A35" s="77">
        <v>41034200</v>
      </c>
      <c r="B35" s="77" t="s">
        <v>47</v>
      </c>
      <c r="C35" s="80">
        <v>15895.9</v>
      </c>
      <c r="D35" s="80">
        <v>15895.9</v>
      </c>
      <c r="E35" s="82">
        <f t="shared" si="3"/>
        <v>100</v>
      </c>
    </row>
    <row r="36" spans="1:5" ht="18" customHeight="1" hidden="1">
      <c r="A36" s="77">
        <v>41035000</v>
      </c>
      <c r="B36" s="77" t="s">
        <v>48</v>
      </c>
      <c r="C36" s="80">
        <v>2129.7</v>
      </c>
      <c r="D36" s="80">
        <v>2129.7</v>
      </c>
      <c r="E36" s="82">
        <f t="shared" si="3"/>
        <v>100</v>
      </c>
    </row>
    <row r="37" spans="1:5" ht="18" customHeight="1">
      <c r="A37" s="77">
        <v>41054100</v>
      </c>
      <c r="B37" s="79" t="s">
        <v>82</v>
      </c>
      <c r="C37" s="80">
        <v>575</v>
      </c>
      <c r="D37" s="80">
        <v>575</v>
      </c>
      <c r="E37" s="82">
        <f t="shared" si="3"/>
        <v>100</v>
      </c>
    </row>
    <row r="38" spans="1:5" ht="18">
      <c r="A38" s="77">
        <v>41053900</v>
      </c>
      <c r="B38" s="79" t="s">
        <v>51</v>
      </c>
      <c r="C38" s="80">
        <v>188.8</v>
      </c>
      <c r="D38" s="80">
        <v>183.1</v>
      </c>
      <c r="E38" s="82">
        <f t="shared" si="3"/>
        <v>96.98093220338983</v>
      </c>
    </row>
    <row r="39" spans="1:5" ht="18">
      <c r="A39" s="77">
        <v>41050000</v>
      </c>
      <c r="B39" s="79" t="s">
        <v>54</v>
      </c>
      <c r="C39" s="80">
        <v>31257.5</v>
      </c>
      <c r="D39" s="80">
        <v>29839.9</v>
      </c>
      <c r="E39" s="82">
        <f t="shared" si="3"/>
        <v>95.46476845557066</v>
      </c>
    </row>
    <row r="40" spans="1:5" ht="18">
      <c r="A40" s="78"/>
      <c r="B40" s="92" t="s">
        <v>83</v>
      </c>
      <c r="C40" s="96">
        <f>C27+C26</f>
        <v>263584.2</v>
      </c>
      <c r="D40" s="96">
        <f>D27+D26</f>
        <v>265608.2</v>
      </c>
      <c r="E40" s="95">
        <f t="shared" si="3"/>
        <v>100.76787607147925</v>
      </c>
    </row>
    <row r="41" spans="1:5" ht="18.75">
      <c r="A41" s="9"/>
      <c r="D41" s="23"/>
      <c r="E41" s="91"/>
    </row>
    <row r="42" spans="1:4" ht="18.75">
      <c r="A42" s="9"/>
      <c r="D42" s="23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ht="18.75"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tabSelected="1" view="pageBreakPreview" zoomScale="75" zoomScaleNormal="75" zoomScaleSheetLayoutView="75" zoomScalePageLayoutView="0" workbookViewId="0" topLeftCell="A1">
      <selection activeCell="Z31" sqref="Z31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87</v>
      </c>
      <c r="D1" s="1" t="s">
        <v>90</v>
      </c>
      <c r="E1" s="7" t="s">
        <v>88</v>
      </c>
    </row>
    <row r="2" spans="1:5" s="42" customFormat="1" ht="24.75" customHeight="1" thickBot="1">
      <c r="A2" s="50"/>
      <c r="B2" s="47" t="s">
        <v>26</v>
      </c>
      <c r="C2" s="53"/>
      <c r="D2" s="53"/>
      <c r="E2" s="28"/>
    </row>
    <row r="3" spans="1:5" s="18" customFormat="1" ht="20.25" thickBot="1">
      <c r="A3" s="83" t="s">
        <v>55</v>
      </c>
      <c r="B3" s="84" t="s">
        <v>13</v>
      </c>
      <c r="C3" s="85">
        <v>20082.2</v>
      </c>
      <c r="D3" s="85">
        <v>19372.5</v>
      </c>
      <c r="E3" s="59">
        <f aca="true" t="shared" si="0" ref="E3:E21">IF(C3=0,"",IF(D3/C3*100&gt;=200,"В/100",D3/C3*100))</f>
        <v>96.4660246387348</v>
      </c>
    </row>
    <row r="4" spans="1:5" s="18" customFormat="1" ht="21" customHeight="1">
      <c r="A4" s="83" t="s">
        <v>56</v>
      </c>
      <c r="B4" s="84" t="s">
        <v>70</v>
      </c>
      <c r="C4" s="85">
        <v>60615.4</v>
      </c>
      <c r="D4" s="85">
        <v>59506</v>
      </c>
      <c r="E4" s="59">
        <f t="shared" si="0"/>
        <v>98.16977203812893</v>
      </c>
    </row>
    <row r="5" spans="1:5" ht="19.5">
      <c r="A5" s="83" t="s">
        <v>57</v>
      </c>
      <c r="B5" s="84" t="s">
        <v>71</v>
      </c>
      <c r="C5" s="85">
        <v>39250.1</v>
      </c>
      <c r="D5" s="85">
        <v>37888.7</v>
      </c>
      <c r="E5" s="3">
        <f t="shared" si="0"/>
        <v>96.53147380516228</v>
      </c>
    </row>
    <row r="6" spans="1:5" ht="19.5">
      <c r="A6" s="83" t="s">
        <v>58</v>
      </c>
      <c r="B6" s="84" t="s">
        <v>14</v>
      </c>
      <c r="C6" s="85">
        <v>119013</v>
      </c>
      <c r="D6" s="85">
        <v>118472.6</v>
      </c>
      <c r="E6" s="3">
        <f t="shared" si="0"/>
        <v>99.5459319570131</v>
      </c>
    </row>
    <row r="7" spans="1:5" ht="19.5">
      <c r="A7" s="83" t="s">
        <v>59</v>
      </c>
      <c r="B7" s="84" t="s">
        <v>72</v>
      </c>
      <c r="C7" s="85">
        <v>6341.4</v>
      </c>
      <c r="D7" s="85">
        <v>6011.6</v>
      </c>
      <c r="E7" s="4">
        <f t="shared" si="0"/>
        <v>94.79925568486455</v>
      </c>
    </row>
    <row r="8" spans="1:5" ht="19.5">
      <c r="A8" s="83" t="s">
        <v>60</v>
      </c>
      <c r="B8" s="84" t="s">
        <v>73</v>
      </c>
      <c r="C8" s="85">
        <v>1277.3</v>
      </c>
      <c r="D8" s="85">
        <v>1269.8</v>
      </c>
      <c r="E8" s="60">
        <f t="shared" si="0"/>
        <v>99.41282392546779</v>
      </c>
    </row>
    <row r="9" spans="1:5" ht="19.5">
      <c r="A9" s="83" t="s">
        <v>61</v>
      </c>
      <c r="B9" s="84" t="s">
        <v>15</v>
      </c>
      <c r="C9" s="85">
        <v>2235.9</v>
      </c>
      <c r="D9" s="85">
        <v>1698.6</v>
      </c>
      <c r="E9" s="60">
        <f t="shared" si="0"/>
        <v>75.96940829196296</v>
      </c>
    </row>
    <row r="10" spans="1:5" ht="39" hidden="1">
      <c r="A10" s="83" t="s">
        <v>62</v>
      </c>
      <c r="B10" s="84" t="s">
        <v>74</v>
      </c>
      <c r="C10" s="85">
        <v>2322954</v>
      </c>
      <c r="D10" s="85">
        <v>1125430.7399999998</v>
      </c>
      <c r="E10" s="3">
        <f t="shared" si="0"/>
        <v>48.44825769257591</v>
      </c>
    </row>
    <row r="11" spans="1:5" ht="38.25" customHeight="1">
      <c r="A11" s="83" t="s">
        <v>63</v>
      </c>
      <c r="B11" s="84" t="s">
        <v>21</v>
      </c>
      <c r="C11" s="85">
        <v>2210.7</v>
      </c>
      <c r="D11" s="85">
        <v>1539.7</v>
      </c>
      <c r="E11" s="3">
        <f t="shared" si="0"/>
        <v>69.64762292486543</v>
      </c>
    </row>
    <row r="12" spans="1:5" ht="19.5" hidden="1">
      <c r="A12" s="83" t="s">
        <v>64</v>
      </c>
      <c r="B12" s="84" t="s">
        <v>22</v>
      </c>
      <c r="C12" s="85">
        <v>163</v>
      </c>
      <c r="D12" s="85">
        <v>163</v>
      </c>
      <c r="E12" s="3">
        <f t="shared" si="0"/>
        <v>100</v>
      </c>
    </row>
    <row r="13" spans="1:5" ht="39" customHeight="1" hidden="1">
      <c r="A13" s="83" t="s">
        <v>65</v>
      </c>
      <c r="B13" s="84" t="s">
        <v>75</v>
      </c>
      <c r="C13" s="85">
        <v>151.7</v>
      </c>
      <c r="D13" s="85">
        <v>90</v>
      </c>
      <c r="E13" s="3">
        <f t="shared" si="0"/>
        <v>59.32762030323006</v>
      </c>
    </row>
    <row r="14" spans="1:5" ht="19.5" hidden="1">
      <c r="A14" s="83" t="s">
        <v>66</v>
      </c>
      <c r="B14" s="84" t="s">
        <v>76</v>
      </c>
      <c r="C14" s="85"/>
      <c r="D14" s="85">
        <v>0</v>
      </c>
      <c r="E14" s="3">
        <f t="shared" si="0"/>
      </c>
    </row>
    <row r="15" spans="1:5" ht="20.25" customHeight="1" hidden="1">
      <c r="A15" s="83" t="s">
        <v>67</v>
      </c>
      <c r="B15" s="84" t="s">
        <v>16</v>
      </c>
      <c r="C15" s="85">
        <v>65</v>
      </c>
      <c r="D15" s="85">
        <v>65</v>
      </c>
      <c r="E15" s="3">
        <f t="shared" si="0"/>
        <v>100</v>
      </c>
    </row>
    <row r="16" spans="1:5" ht="20.25" customHeight="1" hidden="1">
      <c r="A16" s="83" t="s">
        <v>68</v>
      </c>
      <c r="B16" s="84" t="s">
        <v>7</v>
      </c>
      <c r="C16" s="85">
        <v>40.6</v>
      </c>
      <c r="D16" s="85">
        <v>40.6</v>
      </c>
      <c r="E16" s="3">
        <f t="shared" si="0"/>
        <v>100</v>
      </c>
    </row>
    <row r="17" spans="1:5" ht="36.75" customHeight="1" thickBot="1">
      <c r="A17" s="83" t="s">
        <v>69</v>
      </c>
      <c r="B17" s="84" t="s">
        <v>20</v>
      </c>
      <c r="C17" s="85">
        <v>2634.7</v>
      </c>
      <c r="D17" s="85">
        <v>2470.8</v>
      </c>
      <c r="E17" s="5">
        <f t="shared" si="0"/>
        <v>93.77917789501652</v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9.5" hidden="1" thickBot="1">
      <c r="A20" s="86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 hidden="1" thickBot="1">
      <c r="A21" s="86">
        <v>8021</v>
      </c>
      <c r="B21" s="34" t="s">
        <v>18</v>
      </c>
      <c r="C21" s="76"/>
      <c r="D21" s="75"/>
      <c r="E21" s="2">
        <f t="shared" si="0"/>
      </c>
    </row>
    <row r="22" spans="1:5" ht="19.5" hidden="1" thickBot="1">
      <c r="A22" s="86">
        <v>8600</v>
      </c>
      <c r="B22" s="34" t="s">
        <v>6</v>
      </c>
      <c r="C22" s="76">
        <v>480.9</v>
      </c>
      <c r="D22" s="75">
        <v>477.5</v>
      </c>
      <c r="E22" s="2">
        <f>D22/C22*100</f>
        <v>99.29299230609274</v>
      </c>
    </row>
    <row r="23" spans="1:5" ht="57" customHeight="1" hidden="1" thickBot="1">
      <c r="A23" s="86">
        <v>8108</v>
      </c>
      <c r="B23" s="34" t="s">
        <v>19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7"/>
      <c r="B24" s="55" t="s">
        <v>24</v>
      </c>
      <c r="C24" s="71">
        <f>SUM(C3+C4+C5+C6+C7+C8+C9+C11+C17)</f>
        <v>253660.7</v>
      </c>
      <c r="D24" s="71">
        <f>SUM(D3+D4+D5+D6+D7+D8+D9+D11+D17)</f>
        <v>248230.3</v>
      </c>
      <c r="E24" s="58">
        <f>IF(C24=0,"",IF(D24/C24*100&gt;=200,"В/100",D24/C24*100))</f>
        <v>97.85918748942977</v>
      </c>
    </row>
    <row r="25" spans="1:5" ht="39" customHeight="1">
      <c r="A25" s="88">
        <v>9710</v>
      </c>
      <c r="B25" s="33" t="s">
        <v>0</v>
      </c>
      <c r="C25" s="73">
        <v>150</v>
      </c>
      <c r="D25" s="73">
        <v>150</v>
      </c>
      <c r="E25" s="61">
        <f>IF(C25=0,"",IF(D25/C25*100&gt;=200,"В/100",D25/C25*100))</f>
        <v>100</v>
      </c>
    </row>
    <row r="26" spans="1:5" ht="80.25" customHeight="1" thickBot="1">
      <c r="A26" s="89">
        <v>9570</v>
      </c>
      <c r="B26" s="36" t="s">
        <v>89</v>
      </c>
      <c r="C26" s="75">
        <v>575</v>
      </c>
      <c r="D26" s="75">
        <v>575</v>
      </c>
      <c r="E26" s="62">
        <f>IF(C26=0,"",IF(D26/C26*100&gt;=200,"В/100",D26/C26*100))</f>
        <v>100</v>
      </c>
    </row>
    <row r="27" spans="1:5" s="44" customFormat="1" ht="28.5" customHeight="1" thickBot="1">
      <c r="A27" s="43"/>
      <c r="B27" s="55" t="s">
        <v>9</v>
      </c>
      <c r="C27" s="71">
        <f>SUM(C24:C26)</f>
        <v>254385.7</v>
      </c>
      <c r="D27" s="71">
        <f>SUM(D24:D26)</f>
        <v>248955.3</v>
      </c>
      <c r="E27" s="58">
        <f>IF(C27=0,"",IF(D27/C27*100&gt;=200,"В/100",D27/C27*100))</f>
        <v>97.86528881143869</v>
      </c>
    </row>
    <row r="28" spans="1:5" s="49" customFormat="1" ht="26.25" customHeight="1" thickBot="1">
      <c r="A28" s="11"/>
      <c r="B28" s="47" t="s">
        <v>27</v>
      </c>
      <c r="C28" s="68"/>
      <c r="D28" s="68"/>
      <c r="E28" s="48"/>
    </row>
    <row r="29" spans="1:5" s="29" customFormat="1" ht="11.25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21" customHeight="1" thickBot="1">
      <c r="A30" s="90">
        <v>8106</v>
      </c>
      <c r="B30" s="38" t="s">
        <v>10</v>
      </c>
      <c r="C30" s="70">
        <v>65</v>
      </c>
      <c r="D30" s="70">
        <v>65</v>
      </c>
      <c r="E30" s="64">
        <f>IF(C30=0,"",IF(D30/C30*100&gt;=200,"В/100",D30/C30*100))</f>
        <v>100</v>
      </c>
    </row>
    <row r="31" spans="1:5" s="44" customFormat="1" ht="28.5" customHeight="1" thickBot="1">
      <c r="A31" s="43"/>
      <c r="B31" s="57" t="s">
        <v>29</v>
      </c>
      <c r="C31" s="71">
        <f>SUM(C29:C30)</f>
        <v>65</v>
      </c>
      <c r="D31" s="71">
        <f>SUM(D29:D30)</f>
        <v>65</v>
      </c>
      <c r="E31" s="58">
        <f>IF(C31=0,"",IF(D31/C31*100&gt;=200,"В/100",D31/C31*100))</f>
        <v>100</v>
      </c>
    </row>
    <row r="32" spans="1:5" s="49" customFormat="1" ht="26.25" customHeight="1" hidden="1" thickBot="1">
      <c r="A32" s="11"/>
      <c r="B32" s="47" t="s">
        <v>28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.75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.75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37.5" hidden="1">
      <c r="A36" s="15">
        <v>602300</v>
      </c>
      <c r="B36" s="40" t="s">
        <v>52</v>
      </c>
      <c r="C36" s="73"/>
      <c r="D36" s="73">
        <v>2694.7</v>
      </c>
      <c r="E36" s="62"/>
    </row>
    <row r="37" spans="1:5" ht="37.5" customHeight="1" hidden="1">
      <c r="A37" s="15" t="s">
        <v>23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30</v>
      </c>
      <c r="C39" s="71">
        <f>+C38+C33</f>
        <v>-1436.1</v>
      </c>
      <c r="D39" s="71">
        <f>+D38+D33</f>
        <v>1827.0000000000005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u251211</cp:lastModifiedBy>
  <cp:lastPrinted>2016-01-20T12:34:11Z</cp:lastPrinted>
  <dcterms:created xsi:type="dcterms:W3CDTF">2003-02-17T09:26:39Z</dcterms:created>
  <dcterms:modified xsi:type="dcterms:W3CDTF">2019-01-17T08:36:14Z</dcterms:modified>
  <cp:category/>
  <cp:version/>
  <cp:contentType/>
  <cp:contentStatus/>
</cp:coreProperties>
</file>